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d\Desktop\Rust 2023\"/>
    </mc:Choice>
  </mc:AlternateContent>
  <xr:revisionPtr revIDLastSave="0" documentId="13_ncr:1_{C8E37FBC-5BF0-41AC-A004-620CF58D5735}" xr6:coauthVersionLast="47" xr6:coauthVersionMax="47" xr10:uidLastSave="{00000000-0000-0000-0000-000000000000}"/>
  <bookViews>
    <workbookView xWindow="20370" yWindow="-120" windowWidth="20730" windowHeight="11160" xr2:uid="{2B9D6506-5C5D-4ED1-8AA4-12F6C60BF135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2" l="1"/>
  <c r="M8" i="2"/>
  <c r="P8" i="2"/>
  <c r="L8" i="2"/>
  <c r="J8" i="2"/>
  <c r="H8" i="2"/>
  <c r="G8" i="2"/>
  <c r="D8" i="2"/>
  <c r="I3" i="2"/>
  <c r="K3" i="2"/>
  <c r="S3" i="2" s="1"/>
  <c r="I2" i="2"/>
  <c r="K2" i="2"/>
  <c r="Q2" i="2" s="1"/>
  <c r="R3" i="2" l="1"/>
  <c r="K8" i="2"/>
  <c r="S10" i="2" s="1"/>
  <c r="Q3" i="2"/>
  <c r="I9" i="2"/>
  <c r="I10" i="2"/>
  <c r="S2" i="2"/>
  <c r="R2" i="2"/>
  <c r="M10" i="2" l="1"/>
  <c r="P10" i="2"/>
</calcChain>
</file>

<file path=xl/sharedStrings.xml><?xml version="1.0" encoding="utf-8"?>
<sst xmlns="http://schemas.openxmlformats.org/spreadsheetml/2006/main" count="114" uniqueCount="83">
  <si>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</si>
  <si>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</si>
  <si>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</si>
  <si>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</si>
  <si>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</si>
  <si>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</si>
  <si>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</si>
  <si>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</si>
  <si>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</si>
  <si>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</si>
  <si>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</si>
  <si>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</si>
  <si>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</si>
  <si>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</si>
  <si>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</si>
  <si>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</si>
  <si>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</si>
  <si>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</si>
  <si>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</si>
  <si>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</si>
  <si>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</si>
  <si>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</si>
  <si>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</si>
  <si>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</si>
  <si>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</si>
  <si>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</si>
  <si>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</si>
  <si>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</si>
  <si>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</si>
  <si>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</si>
  <si>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</si>
  <si>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</si>
  <si>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WD</t>
  </si>
  <si>
    <t>03-ARM'S LENGTH</t>
  </si>
  <si>
    <t>RS401</t>
  </si>
  <si>
    <t>GEN RESIDENTIAL</t>
  </si>
  <si>
    <t>401</t>
  </si>
  <si>
    <t>007-111-000-170-02</t>
  </si>
  <si>
    <t>19-MULTI PARCEL ARM'S LENGTH</t>
  </si>
  <si>
    <t>577/860</t>
  </si>
  <si>
    <t>007-111-000-170-03</t>
  </si>
  <si>
    <t>402</t>
  </si>
  <si>
    <t>007-115-000-220-06</t>
  </si>
  <si>
    <t>577/765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</si>
  <si>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</si>
  <si>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</si>
  <si>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</si>
  <si>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</si>
  <si>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</si>
  <si>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</si>
  <si>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</si>
  <si>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004-109-000-020-02</t>
  </si>
  <si>
    <t>00014</t>
  </si>
  <si>
    <t>566/151</t>
  </si>
  <si>
    <t>GENERAL RESIDENTIAL</t>
  </si>
  <si>
    <t>004-116-000-180-02</t>
  </si>
  <si>
    <t>16424 N CO RD 459</t>
  </si>
  <si>
    <t>569/181</t>
  </si>
  <si>
    <t>004-121-000-590-00</t>
  </si>
  <si>
    <t>21336 SUITT RD</t>
  </si>
  <si>
    <t>QC</t>
  </si>
  <si>
    <t>570/282</t>
  </si>
  <si>
    <t>004-126-000-490-02</t>
  </si>
  <si>
    <t>23770 COOMS RD</t>
  </si>
  <si>
    <t>566/510</t>
  </si>
  <si>
    <t>Rust Residential 1-9 acres $3000 per acre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</si>
  <si>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4/1/2020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3/31/2022</t>
    </r>
  </si>
  <si>
    <t>AND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</si>
  <si>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03-ARM'S LENGTH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04-BUYERS INTEREST IN A LC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19-MULTI PARCEL ARM'S LENGTH</t>
    </r>
  </si>
  <si>
    <t>Property Class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</si>
  <si>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RESIDENTIAL-IMPROVED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RESIDENTIAL-VACANT</t>
    </r>
  </si>
  <si>
    <t>Neighborhood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</si>
  <si>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RESIDENTIAL</t>
    </r>
  </si>
  <si>
    <t>Land Tables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</si>
  <si>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GEN RESIDENTIAL</t>
    </r>
  </si>
  <si>
    <t>Sale Type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</si>
  <si>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Conventional</t>
    </r>
  </si>
  <si>
    <t>Sale Ratio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</si>
  <si>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80</t>
    </r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</si>
  <si>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1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9</t>
    </r>
  </si>
  <si>
    <t>land table for small acreage parcels</t>
  </si>
  <si>
    <t xml:space="preserve">Assessor used sale from Rust and adjoining township of Hillman to calculate </t>
  </si>
  <si>
    <t>Assessor used folling perimeters for study: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</si>
</sst>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Verdana"/>
      <family val="2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sz val="8"/>
      <color rgb="FFFF0000"/>
      <name val="Verdana"/>
      <family val="2"/>
    </font>
    <font>
      <sz val="8"/>
      <color rgb="FF008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3" fillId="3" borderId="2" xfId="0" applyFont="1" applyFill="1" applyBorder="1"/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FFCF2-730A-49A1-9AA1-57273F7E8D43}">
  <dimension ref="A1:BL21"/>
  <sheetViews>
    <sheetView tabSelected="1" workbookViewId="0">
      <selection activeCell="A13" sqref="A13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5" customWidth="1"/>
    <col min="4" max="4" width="17.7109375" style="15" customWidth="1"/>
    <col min="5" max="5" width="8.7109375" customWidth="1"/>
    <col min="6" max="6" width="25.28515625" customWidth="1"/>
    <col min="7" max="8" width="17.7109375" style="15" customWidth="1"/>
    <col min="9" max="9" width="18.7109375" style="20" customWidth="1"/>
    <col min="10" max="10" width="17.7109375" style="15" customWidth="1"/>
    <col min="11" max="11" width="18.7109375" style="15" customWidth="1"/>
    <col min="12" max="12" width="20.7109375" style="15" customWidth="1"/>
    <col min="13" max="13" width="17.7109375" style="30" customWidth="1"/>
    <col min="14" max="14" width="10.7109375" style="34" customWidth="1"/>
    <col min="15" max="15" width="14.7109375" style="39" customWidth="1"/>
    <col min="16" max="16" width="16.7109375" style="39" customWidth="1"/>
    <col min="17" max="17" width="15.7109375" style="15" customWidth="1"/>
    <col min="18" max="18" width="17.7109375" style="15" customWidth="1"/>
    <col min="19" max="19" width="17.7109375" style="44" customWidth="1"/>
    <col min="20" max="20" width="17.7109375" style="39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2" width="20.7109375" customWidth="1"/>
  </cols>
  <sheetData>
    <row r="1" spans="1:64" x14ac:dyDescent="0.2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42</v>
      </c>
      <c r="C2" s="25">
        <v>44607</v>
      </c>
      <c r="D2" s="15">
        <v>12000</v>
      </c>
      <c r="E2" t="s">
        <v>32</v>
      </c>
      <c r="F2" t="s">
        <v>33</v>
      </c>
      <c r="G2" s="15">
        <v>12000</v>
      </c>
      <c r="H2" s="15">
        <v>4800</v>
      </c>
      <c r="I2" s="20">
        <f>H2/G2*100</f>
        <v>40</v>
      </c>
      <c r="J2" s="15">
        <v>10040</v>
      </c>
      <c r="K2" s="15">
        <f>G2-0</f>
        <v>12000</v>
      </c>
      <c r="L2" s="15">
        <v>10040</v>
      </c>
      <c r="M2" s="30">
        <v>0</v>
      </c>
      <c r="N2" s="34">
        <v>0</v>
      </c>
      <c r="O2" s="39">
        <v>3.52</v>
      </c>
      <c r="P2" s="39">
        <v>3.52</v>
      </c>
      <c r="Q2" s="15" t="e">
        <f>K2/M2</f>
        <v>#DIV/0!</v>
      </c>
      <c r="R2" s="15">
        <f>K2/O2</f>
        <v>3409.090909090909</v>
      </c>
      <c r="S2" s="44">
        <f>K2/O2/43560</f>
        <v>7.8261958427247688E-2</v>
      </c>
      <c r="T2" s="39">
        <v>0</v>
      </c>
      <c r="U2" s="5" t="s">
        <v>34</v>
      </c>
      <c r="V2" t="s">
        <v>43</v>
      </c>
      <c r="X2" t="s">
        <v>35</v>
      </c>
      <c r="Y2">
        <v>1</v>
      </c>
      <c r="Z2">
        <v>0</v>
      </c>
      <c r="AA2" s="6">
        <v>40378</v>
      </c>
      <c r="AC2" s="7" t="s">
        <v>41</v>
      </c>
    </row>
    <row r="3" spans="1:64" x14ac:dyDescent="0.25">
      <c r="A3" t="s">
        <v>37</v>
      </c>
      <c r="C3" s="25">
        <v>44609</v>
      </c>
      <c r="D3" s="15">
        <v>15000</v>
      </c>
      <c r="E3" t="s">
        <v>32</v>
      </c>
      <c r="F3" t="s">
        <v>38</v>
      </c>
      <c r="G3" s="15">
        <v>15000</v>
      </c>
      <c r="H3" s="15">
        <v>5000</v>
      </c>
      <c r="I3" s="20">
        <f>H3/G3*100</f>
        <v>33.333333333333329</v>
      </c>
      <c r="J3" s="15">
        <v>9240</v>
      </c>
      <c r="K3" s="15">
        <f>G3-0</f>
        <v>15000</v>
      </c>
      <c r="L3" s="15">
        <v>9240</v>
      </c>
      <c r="M3" s="30">
        <v>0</v>
      </c>
      <c r="N3" s="34">
        <v>0</v>
      </c>
      <c r="O3" s="39">
        <v>3.12</v>
      </c>
      <c r="P3" s="39">
        <v>2.87</v>
      </c>
      <c r="Q3" s="15" t="e">
        <f>K3/M3</f>
        <v>#DIV/0!</v>
      </c>
      <c r="R3" s="15">
        <f>K3/O3</f>
        <v>4807.6923076923076</v>
      </c>
      <c r="S3" s="44">
        <f>K3/O3/43560</f>
        <v>0.11036942855124673</v>
      </c>
      <c r="T3" s="39">
        <v>0</v>
      </c>
      <c r="U3" s="5" t="s">
        <v>34</v>
      </c>
      <c r="V3" t="s">
        <v>39</v>
      </c>
      <c r="W3" t="s">
        <v>40</v>
      </c>
      <c r="X3" t="s">
        <v>35</v>
      </c>
      <c r="Y3">
        <v>0</v>
      </c>
      <c r="Z3">
        <v>0</v>
      </c>
      <c r="AA3" s="6">
        <v>43743</v>
      </c>
      <c r="AC3" s="7" t="s">
        <v>41</v>
      </c>
    </row>
    <row r="4" spans="1:64" x14ac:dyDescent="0.25">
      <c r="A4" t="s">
        <v>55</v>
      </c>
      <c r="B4" t="s">
        <v>56</v>
      </c>
      <c r="C4" s="25">
        <v>44145</v>
      </c>
      <c r="D4" s="15">
        <v>61900</v>
      </c>
      <c r="E4" t="s">
        <v>32</v>
      </c>
      <c r="F4" t="s">
        <v>33</v>
      </c>
      <c r="G4" s="15">
        <v>61900</v>
      </c>
      <c r="H4" s="15">
        <v>30200</v>
      </c>
      <c r="I4" s="20">
        <v>48.788368336025847</v>
      </c>
      <c r="J4" s="15">
        <v>60001</v>
      </c>
      <c r="K4" s="15">
        <v>21846</v>
      </c>
      <c r="L4" s="15">
        <v>19947</v>
      </c>
      <c r="M4" s="30">
        <v>0</v>
      </c>
      <c r="N4" s="34">
        <v>0</v>
      </c>
      <c r="O4" s="39">
        <v>7.46</v>
      </c>
      <c r="P4" s="39">
        <v>7.46</v>
      </c>
      <c r="Q4" s="15" t="e">
        <v>#DIV/0!</v>
      </c>
      <c r="R4" s="15">
        <v>2928.4182305630029</v>
      </c>
      <c r="S4" s="44">
        <v>6.722723210658868E-2</v>
      </c>
      <c r="T4" s="39">
        <v>0</v>
      </c>
      <c r="U4" s="5" t="s">
        <v>52</v>
      </c>
      <c r="V4" t="s">
        <v>57</v>
      </c>
      <c r="X4" t="s">
        <v>54</v>
      </c>
      <c r="Y4">
        <v>0</v>
      </c>
      <c r="Z4">
        <v>0</v>
      </c>
      <c r="AA4" s="6">
        <v>43697</v>
      </c>
      <c r="AC4" s="7" t="s">
        <v>36</v>
      </c>
    </row>
    <row r="5" spans="1:64" x14ac:dyDescent="0.25">
      <c r="A5" t="s">
        <v>58</v>
      </c>
      <c r="B5" t="s">
        <v>59</v>
      </c>
      <c r="C5" s="25">
        <v>44203</v>
      </c>
      <c r="D5" s="15">
        <v>26000</v>
      </c>
      <c r="E5" t="s">
        <v>60</v>
      </c>
      <c r="F5" t="s">
        <v>33</v>
      </c>
      <c r="G5" s="15">
        <v>26000</v>
      </c>
      <c r="H5" s="15">
        <v>12900</v>
      </c>
      <c r="I5" s="20">
        <v>49.615384615384613</v>
      </c>
      <c r="J5" s="15">
        <v>25938</v>
      </c>
      <c r="K5" s="15">
        <v>8462</v>
      </c>
      <c r="L5" s="15">
        <v>8400</v>
      </c>
      <c r="M5" s="30">
        <v>0</v>
      </c>
      <c r="N5" s="34">
        <v>0</v>
      </c>
      <c r="O5" s="39">
        <v>3</v>
      </c>
      <c r="P5" s="39">
        <v>3</v>
      </c>
      <c r="Q5" s="15" t="e">
        <v>#DIV/0!</v>
      </c>
      <c r="R5" s="15">
        <v>2820.6666666666665</v>
      </c>
      <c r="S5" s="44">
        <v>6.4753596571778385E-2</v>
      </c>
      <c r="T5" s="39">
        <v>0</v>
      </c>
      <c r="U5" s="5" t="s">
        <v>52</v>
      </c>
      <c r="V5" t="s">
        <v>61</v>
      </c>
      <c r="X5" t="s">
        <v>54</v>
      </c>
      <c r="Y5">
        <v>0</v>
      </c>
      <c r="Z5">
        <v>0</v>
      </c>
      <c r="AA5" s="6">
        <v>43696</v>
      </c>
      <c r="AC5" s="7" t="s">
        <v>36</v>
      </c>
    </row>
    <row r="6" spans="1:64" x14ac:dyDescent="0.25">
      <c r="A6" t="s">
        <v>62</v>
      </c>
      <c r="B6" t="s">
        <v>63</v>
      </c>
      <c r="C6" s="25">
        <v>44021</v>
      </c>
      <c r="D6" s="15">
        <v>135000</v>
      </c>
      <c r="E6" t="s">
        <v>32</v>
      </c>
      <c r="F6" t="s">
        <v>33</v>
      </c>
      <c r="G6" s="15">
        <v>135000</v>
      </c>
      <c r="H6" s="15">
        <v>70100</v>
      </c>
      <c r="I6" s="20">
        <v>51.925925925925931</v>
      </c>
      <c r="J6" s="15">
        <v>138535</v>
      </c>
      <c r="K6" s="15">
        <v>5165</v>
      </c>
      <c r="L6" s="15">
        <v>8700</v>
      </c>
      <c r="M6" s="30">
        <v>0</v>
      </c>
      <c r="N6" s="34">
        <v>0</v>
      </c>
      <c r="O6" s="39">
        <v>3</v>
      </c>
      <c r="P6" s="39">
        <v>3</v>
      </c>
      <c r="Q6" s="15" t="e">
        <v>#DIV/0!</v>
      </c>
      <c r="R6" s="15">
        <v>1721.6666666666667</v>
      </c>
      <c r="S6" s="44">
        <v>3.95240281603918E-2</v>
      </c>
      <c r="T6" s="39">
        <v>0</v>
      </c>
      <c r="U6" s="5" t="s">
        <v>52</v>
      </c>
      <c r="V6" t="s">
        <v>64</v>
      </c>
      <c r="X6" t="s">
        <v>54</v>
      </c>
      <c r="Y6">
        <v>0</v>
      </c>
      <c r="Z6">
        <v>0</v>
      </c>
      <c r="AA6" s="6">
        <v>43696</v>
      </c>
      <c r="AC6" s="7" t="s">
        <v>36</v>
      </c>
    </row>
    <row r="7" spans="1:64" ht="15.75" thickBot="1" x14ac:dyDescent="0.3">
      <c r="A7" t="s">
        <v>51</v>
      </c>
      <c r="C7" s="25">
        <v>44007</v>
      </c>
      <c r="D7" s="15">
        <v>35000</v>
      </c>
      <c r="E7" t="s">
        <v>32</v>
      </c>
      <c r="F7" t="s">
        <v>33</v>
      </c>
      <c r="G7" s="15">
        <v>35000</v>
      </c>
      <c r="H7" s="15">
        <v>17900</v>
      </c>
      <c r="I7" s="20">
        <v>51.142857142857146</v>
      </c>
      <c r="J7" s="15">
        <v>35135</v>
      </c>
      <c r="K7" s="15">
        <v>14365</v>
      </c>
      <c r="L7" s="15">
        <v>14500</v>
      </c>
      <c r="M7" s="30">
        <v>0</v>
      </c>
      <c r="N7" s="34">
        <v>0</v>
      </c>
      <c r="O7" s="39">
        <v>5</v>
      </c>
      <c r="P7" s="39">
        <v>5</v>
      </c>
      <c r="Q7" s="15" t="e">
        <v>#DIV/0!</v>
      </c>
      <c r="R7" s="15">
        <v>2873</v>
      </c>
      <c r="S7" s="44">
        <v>6.595500459136823E-2</v>
      </c>
      <c r="T7" s="39">
        <v>0</v>
      </c>
      <c r="U7" s="5" t="s">
        <v>52</v>
      </c>
      <c r="V7" t="s">
        <v>53</v>
      </c>
      <c r="X7" t="s">
        <v>54</v>
      </c>
      <c r="Y7">
        <v>0</v>
      </c>
      <c r="Z7">
        <v>0</v>
      </c>
      <c r="AA7" s="6">
        <v>43696</v>
      </c>
      <c r="AC7" s="7" t="s">
        <v>36</v>
      </c>
    </row>
    <row r="8" spans="1:64" ht="15.75" thickTop="1" x14ac:dyDescent="0.25">
      <c r="A8" s="8"/>
      <c r="B8" s="8"/>
      <c r="C8" s="26" t="s">
        <v>44</v>
      </c>
      <c r="D8" s="16">
        <f>+SUM(D2:D7)</f>
        <v>284900</v>
      </c>
      <c r="E8" s="8"/>
      <c r="F8" s="8"/>
      <c r="G8" s="16">
        <f>+SUM(G2:G7)</f>
        <v>284900</v>
      </c>
      <c r="H8" s="16">
        <f>+SUM(H2:H7)</f>
        <v>140900</v>
      </c>
      <c r="I8" s="21"/>
      <c r="J8" s="16">
        <f>+SUM(J2:J7)</f>
        <v>278889</v>
      </c>
      <c r="K8" s="16">
        <f>+SUM(K2:K7)</f>
        <v>76838</v>
      </c>
      <c r="L8" s="16">
        <f>+SUM(L2:L7)</f>
        <v>70827</v>
      </c>
      <c r="M8" s="31">
        <f>+SUM(M2:M7)</f>
        <v>0</v>
      </c>
      <c r="N8" s="35"/>
      <c r="O8" s="40">
        <f>+SUM(O2:O7)</f>
        <v>25.1</v>
      </c>
      <c r="P8" s="40">
        <f>+SUM(P2:P7)</f>
        <v>24.85</v>
      </c>
      <c r="Q8" s="16"/>
      <c r="R8" s="16"/>
      <c r="S8" s="45"/>
      <c r="T8" s="40"/>
      <c r="U8" s="9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64" x14ac:dyDescent="0.25">
      <c r="A9" s="10"/>
      <c r="B9" s="10"/>
      <c r="C9" s="27"/>
      <c r="D9" s="17"/>
      <c r="E9" s="10"/>
      <c r="F9" s="10"/>
      <c r="G9" s="17"/>
      <c r="H9" s="17" t="s">
        <v>45</v>
      </c>
      <c r="I9" s="22">
        <f>H8/G8*100</f>
        <v>49.455949455949458</v>
      </c>
      <c r="J9" s="17"/>
      <c r="K9" s="17"/>
      <c r="L9" s="17" t="s">
        <v>46</v>
      </c>
      <c r="M9" s="32"/>
      <c r="N9" s="36"/>
      <c r="O9" s="41" t="s">
        <v>46</v>
      </c>
      <c r="P9" s="41"/>
      <c r="Q9" s="17"/>
      <c r="R9" s="17" t="s">
        <v>46</v>
      </c>
      <c r="S9" s="46"/>
      <c r="T9" s="41"/>
      <c r="U9" s="11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64" x14ac:dyDescent="0.25">
      <c r="A10" s="49" t="s">
        <v>65</v>
      </c>
      <c r="B10" s="12"/>
      <c r="C10" s="28"/>
      <c r="D10" s="18"/>
      <c r="E10" s="12"/>
      <c r="F10" s="12"/>
      <c r="G10" s="18"/>
      <c r="H10" s="18" t="s">
        <v>47</v>
      </c>
      <c r="I10" s="23">
        <f>STDEV(I2:I6)</f>
        <v>7.8162581132229816</v>
      </c>
      <c r="J10" s="18"/>
      <c r="K10" s="18"/>
      <c r="L10" s="18" t="s">
        <v>48</v>
      </c>
      <c r="M10" s="48" t="e">
        <f>K8/M8</f>
        <v>#DIV/0!</v>
      </c>
      <c r="N10" s="37"/>
      <c r="O10" s="42" t="s">
        <v>49</v>
      </c>
      <c r="P10" s="42">
        <f>K8/O8</f>
        <v>3061.2749003984063</v>
      </c>
      <c r="Q10" s="18"/>
      <c r="R10" s="18" t="s">
        <v>50</v>
      </c>
      <c r="S10" s="47">
        <f>K8/O8/43560</f>
        <v>7.0277201570211348E-2</v>
      </c>
      <c r="T10" s="42"/>
      <c r="U10" s="13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64" x14ac:dyDescent="0.25">
      <c r="A11" t="s">
        <v>81</v>
      </c>
    </row>
    <row r="12" spans="1:64" x14ac:dyDescent="0.25">
      <c r="A12" t="s">
        <v>80</v>
      </c>
    </row>
    <row r="13" spans="1:64" x14ac:dyDescent="0.25">
      <c r="A13" t="s">
        <v>82</v>
      </c>
    </row>
    <row r="14" spans="1:64" x14ac:dyDescent="0.25">
      <c r="A14" s="50" t="s">
        <v>2</v>
      </c>
      <c r="B14" s="51" t="s">
        <v>66</v>
      </c>
      <c r="C14" s="52" t="s">
        <v>67</v>
      </c>
    </row>
    <row r="15" spans="1:64" ht="21" x14ac:dyDescent="0.25">
      <c r="A15" s="50" t="s">
        <v>5</v>
      </c>
      <c r="B15" s="51" t="s">
        <v>68</v>
      </c>
      <c r="C15" s="52" t="s">
        <v>67</v>
      </c>
    </row>
    <row r="16" spans="1:64" x14ac:dyDescent="0.25">
      <c r="A16" s="50" t="s">
        <v>69</v>
      </c>
      <c r="B16" s="51" t="s">
        <v>70</v>
      </c>
      <c r="C16" s="52" t="s">
        <v>67</v>
      </c>
    </row>
    <row r="17" spans="1:3" x14ac:dyDescent="0.25">
      <c r="A17" s="50" t="s">
        <v>71</v>
      </c>
      <c r="B17" s="51" t="s">
        <v>72</v>
      </c>
      <c r="C17" s="52" t="s">
        <v>67</v>
      </c>
    </row>
    <row r="18" spans="1:3" x14ac:dyDescent="0.25">
      <c r="A18" s="50" t="s">
        <v>73</v>
      </c>
      <c r="B18" s="51" t="s">
        <v>74</v>
      </c>
      <c r="C18" s="52" t="s">
        <v>67</v>
      </c>
    </row>
    <row r="19" spans="1:3" x14ac:dyDescent="0.25">
      <c r="A19" s="50" t="s">
        <v>75</v>
      </c>
      <c r="B19" s="51" t="s">
        <v>76</v>
      </c>
      <c r="C19" s="52" t="s">
        <v>67</v>
      </c>
    </row>
    <row r="20" spans="1:3" x14ac:dyDescent="0.25">
      <c r="A20" s="50" t="s">
        <v>77</v>
      </c>
      <c r="B20" s="51" t="s">
        <v>78</v>
      </c>
      <c r="C20" s="52" t="s">
        <v>67</v>
      </c>
    </row>
    <row r="21" spans="1:3" x14ac:dyDescent="0.25">
      <c r="A21" s="50" t="s">
        <v>14</v>
      </c>
      <c r="B21" s="51" t="s">
        <v>79</v>
      </c>
      <c r="C21"/>
    </row>
  </sheetData>
  <conditionalFormatting sqref="A2:AF3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FFD33-3847-412B-AADE-8ABA13C3F9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gbold</dc:creator>
  <cp:lastModifiedBy>gbold</cp:lastModifiedBy>
  <dcterms:created xsi:type="dcterms:W3CDTF">2023-01-24T20:00:57Z</dcterms:created>
  <dcterms:modified xsi:type="dcterms:W3CDTF">2023-02-23T14:19:55Z</dcterms:modified>
</cp:coreProperties>
</file>